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30bbdea01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review" sheetId="1" r:id="R781b14ce033c4320"/>
    <x:sheet xmlns:r="http://schemas.openxmlformats.org/officeDocument/2006/relationships" name="Benefit register" sheetId="2" r:id="R60efc026686f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#,##0;[Red](#,##0);0"/>
  </x:numFmts>
  <x:fonts count="4">
    <x:font>
      <x:sz val="11"/>
      <x:name val="Carlito"/>
    </x:font>
    <x:font>
      <x:sz val="11"/>
      <x:color rgb="FF0F1011"/>
      <x:name val="Arial"/>
    </x:font>
    <x:font>
      <x:b/>
      <x:sz val="17"/>
      <x:color rgb="FF0F10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0F1011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2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02a84da814ccf" /><Relationship Type="http://schemas.openxmlformats.org/officeDocument/2006/relationships/theme" Target="/xl/theme/theme1.xml" Id="Rbccaaeb5602e475f" /><Relationship Type="http://schemas.openxmlformats.org/officeDocument/2006/relationships/sharedStrings" Target="/xl/sharedStrings.xml" Id="R8eef359833984f91" /><Relationship Type="http://schemas.openxmlformats.org/officeDocument/2006/relationships/worksheet" Target="/xl/worksheets/sheet1.xml" Id="R781b14ce033c4320" /><Relationship Type="http://schemas.openxmlformats.org/officeDocument/2006/relationships/worksheet" Target="/xl/worksheets/sheet2.xml" Id="R60efc026686f4d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40" hidden="0" customWidth="1"/>
  </x:cols>
  <x:sheetData>
    <x:row r="1" ht="35" customHeight="1">
      <x:c r="A1" s="5" t="str">
        <x:v>Benefits review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6" t="str">
        <x:v>Fictional three-month review. Amber inputs need replacement and evidence; calculations do not verify a claim.</x:v>
      </x:c>
      <x:c r="B2" s="3"/>
      <x:c r="C2" s="3"/>
      <x:c r="D2" s="3"/>
      <x:c r="E2" s="3"/>
      <x:c r="F2" s="3"/>
      <x:c r="G2" s="3"/>
      <x:c r="H2" s="3"/>
      <x:c r="I2" s="3"/>
    </x:row>
    <x:row r="3" ht="30" customHeight="1">
      <x:c r="A3" s="3"/>
      <x:c r="B3" s="3" t="str">
        <x:v>Original plan</x:v>
      </x:c>
      <x:c r="C3" s="3" t="str">
        <x:v>Review actual</x:v>
      </x:c>
      <x:c r="D3" s="3"/>
      <x:c r="E3" s="3"/>
      <x:c r="F3" s="3"/>
      <x:c r="G3" s="3"/>
      <x:c r="H3" s="3"/>
      <x:c r="I3" s="3"/>
    </x:row>
    <x:row r="4" ht="30" customHeight="1">
      <x:c r="A4" s="3" t="str">
        <x:v>Upfront cost EUR</x:v>
      </x:c>
      <x:c r="B4" s="7" t="n">
        <x:v>12000</x:v>
      </x:c>
      <x:c r="C4" s="7" t="n">
        <x:v>12000</x:v>
      </x:c>
      <x:c r="D4" s="3" t="str">
        <x:v>Baseline min / invoice</x:v>
      </x:c>
      <x:c r="E4" s="7" t="n">
        <x:v>6</x:v>
      </x:c>
      <x:c r="F4" s="3" t="str">
        <x:v>Capacity value EUR / h</x:v>
      </x:c>
      <x:c r="G4" s="7" t="n">
        <x:v>35</x:v>
      </x:c>
      <x:c r="H4" s="3"/>
      <x:c r="I4" s="3"/>
    </x:row>
    <x:row r="5" ht="30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30" customHeight="1">
      <x:c r="A6" s="3"/>
      <x:c r="B6" s="3"/>
      <x:c r="C6" s="3"/>
      <x:c r="D6" s="3"/>
      <x:c r="E6" s="3"/>
      <x:c r="F6" s="3"/>
      <x:c r="G6" s="3"/>
      <x:c r="H6" s="3"/>
      <x:c r="I6" s="3"/>
    </x:row>
    <x:row r="7" ht="42" customHeight="1">
      <x:c r="A7" s="10" t="str">
        <x:v>Period</x:v>
      </x:c>
      <x:c r="B7" s="11" t="str">
        <x:v>Invoices</x:v>
      </x:c>
      <x:c r="C7" s="11" t="str">
        <x:v>Actual min / invoice</x:v>
      </x:c>
      <x:c r="D7" s="11" t="str">
        <x:v>Effort at old rate h</x:v>
      </x:c>
      <x:c r="E7" s="11" t="str">
        <x:v>Actual effort h</x:v>
      </x:c>
      <x:c r="F7" s="11" t="str">
        <x:v>Released capacity h</x:v>
      </x:c>
      <x:c r="G7" s="11" t="str">
        <x:v>Capacity value EUR</x:v>
      </x:c>
      <x:c r="H7" s="11" t="str">
        <x:v>Input check</x:v>
      </x:c>
      <x:c r="I7" s="12" t="str">
        <x:v>Operating evidence</x:v>
      </x:c>
    </x:row>
    <x:row r="8" ht="48" customHeight="1">
      <x:c r="A8" s="7" t="str">
        <x:v>Month 1</x:v>
      </x:c>
      <x:c r="B8" s="13" t="n">
        <x:v>3600</x:v>
      </x:c>
      <x:c r="C8" s="14" t="n">
        <x:v>3</x:v>
      </x:c>
      <x:c r="D8" s="15" t="n">
        <x:f>IF(H8&lt;&gt;"","Correct inputs",B8*$E$4/60)</x:f>
        <x:v>360</x:v>
      </x:c>
      <x:c r="E8" s="15" t="n">
        <x:f>IF(H8&lt;&gt;"","Correct inputs",B8*C8/60)</x:f>
        <x:v>180</x:v>
      </x:c>
      <x:c r="F8" s="15" t="n">
        <x:f>IF(H8&lt;&gt;"","Correct inputs",D8-E8)</x:f>
        <x:v>180</x:v>
      </x:c>
      <x:c r="G8" s="15" t="n">
        <x:f>IF(H8&lt;&gt;"","Correct inputs",F8*$G$4)</x:f>
        <x:v>6300</x:v>
      </x:c>
      <x:c r="H8" s="3" t="str">
        <x:f>IF(COUNT(B8:C8,$E$4,$G$4)&lt;&gt;4,"Enter numeric inputs",IF(OR(MIN(B8:C8,$E$4,$G$4)&lt;0),"Use nonnegative inputs",""))</x:f>
      </x:c>
      <x:c r="I8" s="7" t="str">
        <x:v>Fictional: comparable mix; include exceptions, rework and support.</x:v>
      </x:c>
    </x:row>
    <x:row r="9" ht="48" customHeight="1">
      <x:c r="A9" s="7" t="str">
        <x:v>Month 2</x:v>
      </x:c>
      <x:c r="B9" s="13" t="n">
        <x:v>3600</x:v>
      </x:c>
      <x:c r="C9" s="14" t="n">
        <x:v>3</x:v>
      </x:c>
      <x:c r="D9" s="15" t="n">
        <x:f>IF(H9&lt;&gt;"","Correct inputs",B9*$E$4/60)</x:f>
        <x:v>360</x:v>
      </x:c>
      <x:c r="E9" s="15" t="n">
        <x:f>IF(H9&lt;&gt;"","Correct inputs",B9*C9/60)</x:f>
        <x:v>180</x:v>
      </x:c>
      <x:c r="F9" s="15" t="n">
        <x:f>IF(H9&lt;&gt;"","Correct inputs",D9-E9)</x:f>
        <x:v>180</x:v>
      </x:c>
      <x:c r="G9" s="15" t="n">
        <x:f>IF(H9&lt;&gt;"","Correct inputs",F9*$G$4)</x:f>
        <x:v>6300</x:v>
      </x:c>
      <x:c r="H9" s="3" t="str">
        <x:f>IF(COUNT(B9:C9,$E$4,$G$4)&lt;&gt;4,"Enter numeric inputs",IF(OR(MIN(B9:C9,$E$4,$G$4)&lt;0),"Use nonnegative inputs",""))</x:f>
      </x:c>
      <x:c r="I9" s="7" t="str">
        <x:v>Fictional: comparable mix; include exceptions, rework and support.</x:v>
      </x:c>
    </x:row>
    <x:row r="10" ht="48" customHeight="1">
      <x:c r="A10" s="7" t="str">
        <x:v>Month 3</x:v>
      </x:c>
      <x:c r="B10" s="13" t="n">
        <x:v>3600</x:v>
      </x:c>
      <x:c r="C10" s="14" t="n">
        <x:v>3</x:v>
      </x:c>
      <x:c r="D10" s="15" t="n">
        <x:f>IF(H10&lt;&gt;"","Correct inputs",B10*$E$4/60)</x:f>
        <x:v>360</x:v>
      </x:c>
      <x:c r="E10" s="15" t="n">
        <x:f>IF(H10&lt;&gt;"","Correct inputs",B10*C10/60)</x:f>
        <x:v>180</x:v>
      </x:c>
      <x:c r="F10" s="15" t="n">
        <x:f>IF(H10&lt;&gt;"","Correct inputs",D10-E10)</x:f>
        <x:v>180</x:v>
      </x:c>
      <x:c r="G10" s="15" t="n">
        <x:f>IF(H10&lt;&gt;"","Correct inputs",F10*$G$4)</x:f>
        <x:v>6300</x:v>
      </x:c>
      <x:c r="H10" s="3" t="str">
        <x:f>IF(COUNT(B10:C10,$E$4,$G$4)&lt;&gt;4,"Enter numeric inputs",IF(OR(MIN(B10:C10,$E$4,$G$4)&lt;0),"Use nonnegative inputs",""))</x:f>
      </x:c>
      <x:c r="I10" s="7" t="str">
        <x:v>Fictional: comparable mix; include exceptions, rework and support.</x:v>
      </x:c>
    </x:row>
    <x:row r="11" ht="30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30" customHeight="1">
      <x:c r="A12" s="3"/>
      <x:c r="B12" s="3"/>
      <x:c r="C12" s="3"/>
      <x:c r="D12" s="3"/>
      <x:c r="E12" s="3"/>
      <x:c r="F12" s="3"/>
      <x:c r="G12" s="3"/>
      <x:c r="H12" s="3"/>
      <x:c r="I12" s="3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42" customHeight="1">
      <x:c r="A14" s="10" t="str">
        <x:v>Period</x:v>
      </x:c>
      <x:c r="B14" s="11" t="str">
        <x:v>Planned gross cash EUR</x:v>
      </x:c>
      <x:c r="C14" s="11" t="str">
        <x:v>Actual gross cash EUR</x:v>
      </x:c>
      <x:c r="D14" s="11" t="str">
        <x:v>Planned recurring EUR</x:v>
      </x:c>
      <x:c r="E14" s="11" t="str">
        <x:v>Actual recurring EUR</x:v>
      </x:c>
      <x:c r="F14" s="11" t="str">
        <x:v>Planned net cash EUR</x:v>
      </x:c>
      <x:c r="G14" s="11" t="str">
        <x:v>Actual net cash EUR</x:v>
      </x:c>
      <x:c r="H14" s="11" t="str">
        <x:v>Actual less plan EUR</x:v>
      </x:c>
      <x:c r="I14" s="12" t="str">
        <x:v>Cash evidence</x:v>
      </x:c>
    </x:row>
    <x:row r="15" ht="48" customHeight="1">
      <x:c r="A15" s="7" t="str">
        <x:v>Month 1</x:v>
      </x:c>
      <x:c r="B15" s="16" t="n">
        <x:v>900</x:v>
      </x:c>
      <x:c r="C15" s="16" t="n">
        <x:v>900</x:v>
      </x:c>
      <x:c r="D15" s="16" t="n">
        <x:v>700</x:v>
      </x:c>
      <x:c r="E15" s="16" t="n">
        <x:v>700</x:v>
      </x:c>
      <x:c r="F15" s="17" t="n">
        <x:f>IF(OR(COUNT(B15,D15)&lt;&gt;2,MIN(B15,D15)&lt;0),"Correct plan inputs",B15-D15)</x:f>
        <x:v>200</x:v>
      </x:c>
      <x:c r="G15" s="17" t="n">
        <x:f>IF(OR(COUNT(C15,E15)&lt;&gt;2,MIN(C15,E15)&lt;0),"Correct actual inputs",C15-E15)</x:f>
        <x:v>200</x:v>
      </x:c>
      <x:c r="H15" s="17" t="n">
        <x:f>IF(COUNT(F15:G15)&lt;&gt;2,"Correct cash inputs",G15-F15)</x:f>
        <x:v>0</x:v>
      </x:c>
      <x:c r="I15" s="7" t="str">
        <x:v>Fictional: overtime reduction evidenced; base pay unchanged.</x:v>
      </x:c>
    </x:row>
    <x:row r="16" ht="48" customHeight="1">
      <x:c r="A16" s="7" t="str">
        <x:v>Month 2</x:v>
      </x:c>
      <x:c r="B16" s="16" t="n">
        <x:v>900</x:v>
      </x:c>
      <x:c r="C16" s="16" t="n">
        <x:v>900</x:v>
      </x:c>
      <x:c r="D16" s="16" t="n">
        <x:v>700</x:v>
      </x:c>
      <x:c r="E16" s="16" t="n">
        <x:v>700</x:v>
      </x:c>
      <x:c r="F16" s="17" t="n">
        <x:f>IF(OR(COUNT(B16,D16)&lt;&gt;2,MIN(B16,D16)&lt;0),"Correct plan inputs",B16-D16)</x:f>
        <x:v>200</x:v>
      </x:c>
      <x:c r="G16" s="17" t="n">
        <x:f>IF(OR(COUNT(C16,E16)&lt;&gt;2,MIN(C16,E16)&lt;0),"Correct actual inputs",C16-E16)</x:f>
        <x:v>200</x:v>
      </x:c>
      <x:c r="H16" s="17" t="n">
        <x:f>IF(COUNT(F16:G16)&lt;&gt;2,"Correct cash inputs",G16-F16)</x:f>
        <x:v>0</x:v>
      </x:c>
      <x:c r="I16" s="7" t="str">
        <x:v>Fictional: overtime reduction evidenced; base pay unchanged.</x:v>
      </x:c>
    </x:row>
    <x:row r="17" ht="48" customHeight="1">
      <x:c r="A17" s="7" t="str">
        <x:v>Month 3</x:v>
      </x:c>
      <x:c r="B17" s="16" t="n">
        <x:v>900</x:v>
      </x:c>
      <x:c r="C17" s="16" t="n">
        <x:v>900</x:v>
      </x:c>
      <x:c r="D17" s="16" t="n">
        <x:v>700</x:v>
      </x:c>
      <x:c r="E17" s="16" t="n">
        <x:v>700</x:v>
      </x:c>
      <x:c r="F17" s="17" t="n">
        <x:f>IF(OR(COUNT(B17,D17)&lt;&gt;2,MIN(B17,D17)&lt;0),"Correct plan inputs",B17-D17)</x:f>
        <x:v>200</x:v>
      </x:c>
      <x:c r="G17" s="17" t="n">
        <x:f>IF(OR(COUNT(C17,E17)&lt;&gt;2,MIN(C17,E17)&lt;0),"Correct actual inputs",C17-E17)</x:f>
        <x:v>200</x:v>
      </x:c>
      <x:c r="H17" s="17" t="n">
        <x:f>IF(COUNT(F17:G17)&lt;&gt;2,"Correct cash inputs",G17-F17)</x:f>
        <x:v>0</x:v>
      </x:c>
      <x:c r="I17" s="7" t="str">
        <x:v>Fictional: overtime reduction evidenced; base pay unchanged.</x:v>
      </x:c>
    </x:row>
    <x:row r="18" ht="30" customHeight="1">
      <x:c r="A18" s="3"/>
      <x:c r="B18" s="3"/>
      <x:c r="C18" s="3"/>
      <x:c r="D18" s="3"/>
      <x:c r="E18" s="3"/>
      <x:c r="F18" s="3"/>
      <x:c r="G18" s="3"/>
      <x:c r="H18" s="3"/>
      <x:c r="I18" s="3"/>
    </x:row>
    <x:row r="19" ht="30" customHeight="1">
      <x:c r="A19" s="3"/>
      <x:c r="B19" s="3" t="str">
        <x:v>Original plan</x:v>
      </x:c>
      <x:c r="C19" s="3" t="str">
        <x:v>Actual</x:v>
      </x:c>
      <x:c r="D19" s="3"/>
      <x:c r="E19" s="3"/>
      <x:c r="F19" s="3"/>
      <x:c r="G19" s="3"/>
      <x:c r="H19" s="3"/>
      <x:c r="I19" s="3"/>
    </x:row>
    <x:row r="20" ht="30" customHeight="1">
      <x:c r="A20" s="3" t="str">
        <x:v>Net cash to review date</x:v>
      </x:c>
      <x:c r="B20" s="17" t="n">
        <x:f>IF(OR(COUNT(F15:F17,B4)&lt;&gt;4,B4&lt;0),"Correct plan inputs",SUM(F15:F17)-B4)</x:f>
        <x:v>-11400</x:v>
      </x:c>
      <x:c r="C20" s="17" t="n">
        <x:f>IF(OR(COUNT(G15:G17,C4)&lt;&gt;4,C4&lt;0),"Correct actual inputs",SUM(G15:G17)-C4)</x:f>
        <x:v>-11400</x:v>
      </x:c>
      <x:c r="D20" s="3"/>
      <x:c r="E20" s="3"/>
      <x:c r="F20" s="3"/>
      <x:c r="G20" s="3"/>
      <x:c r="H20" s="3"/>
      <x:c r="I20" s="3"/>
    </x:row>
    <x:row r="21" ht="30" customHeight="1">
      <x:c r="A21" s="3" t="str">
        <x:v>Actual less original plan</x:v>
      </x:c>
      <x:c r="B21" s="17"/>
      <x:c r="C21" s="17" t="n">
        <x:f>IF(COUNT(B20:C20)&lt;&gt;2,"Correct inputs",C20-B20)</x:f>
        <x:v>0</x:v>
      </x:c>
      <x:c r="D21" s="3"/>
      <x:c r="E21" s="3"/>
      <x:c r="F21" s="3"/>
      <x:c r="G21" s="3"/>
      <x:c r="H21" s="3"/>
      <x:c r="I21" s="3"/>
    </x:row>
    <x:row r="22" ht="30" customHeight="1">
      <x:c r="A22" s="3"/>
      <x:c r="B22" s="3"/>
      <x:c r="C22" s="3"/>
      <x:c r="D22" s="3"/>
      <x:c r="E22" s="3"/>
      <x:c r="F22" s="3"/>
      <x:c r="G22" s="3"/>
      <x:c r="H22" s="3"/>
      <x:c r="I22" s="3"/>
    </x:row>
    <x:row r="23" ht="30" customHeight="1">
      <x:c r="A23" s="3"/>
      <x:c r="B23" s="3"/>
      <x:c r="C23" s="3"/>
      <x:c r="D23" s="3"/>
      <x:c r="E23" s="3"/>
      <x:c r="F23" s="3"/>
      <x:c r="G23" s="3"/>
      <x:c r="H23" s="3"/>
      <x:c r="I23" s="3"/>
    </x:row>
    <x:row r="24" ht="30" customHeight="1">
      <x:c r="A24" s="6" t="str">
        <x:v>Capacity value and cash benefit overlap. Never add the capacity valuation to the cash table.</x:v>
      </x:c>
      <x:c r="B24" s="3"/>
      <x:c r="C24" s="3"/>
      <x:c r="D24" s="3"/>
      <x:c r="E24" s="3"/>
      <x:c r="F24" s="3"/>
      <x:c r="G24" s="3"/>
      <x:c r="H24" s="3"/>
      <x:c r="I24" s="3"/>
    </x:row>
    <x:row r="25" ht="30" customHeight="1">
      <x:c r="A25" s="6" t="str">
        <x:v>Old-rate effort is a counterfactual. Check case mix, attribution, quality and work moved elsewhere.</x:v>
      </x:c>
      <x:c r="B25" s="3"/>
      <x:c r="C25" s="3"/>
      <x:c r="D25" s="3"/>
      <x:c r="E25" s="3"/>
      <x:c r="F25" s="3"/>
      <x:c r="G25" s="3"/>
      <x:c r="H25" s="3"/>
      <x:c r="I25" s="3"/>
    </x:row>
    <x:row r="26" ht="30" customHeight="1">
      <x:c r="A26" s="6" t="str">
        <x:v>Retain the original plan; record a dated reforecast in the benefit register. Costs and benefits use the same period.</x:v>
      </x:c>
      <x:c r="B26" s="3"/>
      <x:c r="C26" s="3"/>
      <x:c r="D26" s="3"/>
      <x:c r="E26" s="3"/>
      <x:c r="F26" s="3"/>
      <x:c r="G26" s="3"/>
      <x:c r="H26" s="3"/>
      <x:c r="I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30" customHeight="1">
      <x:c r="A28" s="6" t="str">
        <x:v>Framework: https://www.gov.uk/government/publications/the-government-efficiency-framework/the-government-efficiency-framework--2</x:v>
      </x:c>
      <x:c r="B28" s="3"/>
      <x:c r="C28" s="3"/>
      <x:c r="D28" s="3"/>
      <x:c r="E28" s="3"/>
      <x:c r="F28" s="3"/>
      <x:c r="G28" s="3"/>
      <x:c r="H28" s="3"/>
      <x:c r="I28" s="3"/>
    </x:row>
    <x:row r="29" ht="30" customHeight="1">
      <x:c r="A29" s="6" t="str">
        <x:v>Templates: https://architecture.digital.gov.au/design/benefits-management-guides-and-tools</x:v>
      </x:c>
      <x:c r="B29" s="3"/>
      <x:c r="C29" s="3"/>
      <x:c r="D29" s="3"/>
      <x:c r="E29" s="3"/>
      <x:c r="F29" s="3"/>
      <x:c r="G29" s="3"/>
      <x:c r="H29" s="3"/>
      <x:c r="I29" s="3"/>
    </x:row>
    <x:row r="30" ht="30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30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30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30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30" customHeight="1">
      <x:c r="A34" s="3"/>
      <x:c r="B34" s="3"/>
      <x:c r="C34" s="3"/>
      <x:c r="D34" s="3"/>
      <x:c r="E34" s="3"/>
      <x:c r="F34" s="3"/>
      <x:c r="G34" s="3"/>
      <x:c r="H34" s="3"/>
      <x:c r="I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  <x:c r="I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  <x:c r="I38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29" hidden="0" customWidth="1"/>
    <x:col min="8" max="8" width="18" hidden="0" customWidth="1"/>
    <x:col min="9" max="9" width="18" hidden="0" customWidth="1"/>
  </x:cols>
  <x:sheetData>
    <x:row r="1" ht="35" customHeight="1">
      <x:c r="A1" s="5" t="str">
        <x:v>Benefit register</x:v>
      </x:c>
      <x:c r="B1" s="3"/>
      <x:c r="C1" s="3"/>
      <x:c r="D1" s="3"/>
      <x:c r="E1" s="3"/>
      <x:c r="F1" s="3"/>
      <x:c r="G1" s="3"/>
    </x:row>
    <x:row r="2" ht="30" customHeight="1">
      <x:c r="A2" s="6" t="str">
        <x:v>Write one benefit per row. Preserve the original target and separate overlapping claims.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/>
      <x:c r="C3" s="3"/>
      <x:c r="D3" s="3"/>
      <x:c r="E3" s="3"/>
      <x:c r="F3" s="3"/>
      <x:c r="G3" s="3"/>
    </x:row>
    <x:row r="4" ht="30" customHeight="1">
      <x:c r="A4" s="3"/>
      <x:c r="B4" s="3"/>
      <x:c r="C4" s="3"/>
      <x:c r="D4" s="3"/>
      <x:c r="E4" s="3"/>
      <x:c r="F4" s="3"/>
      <x:c r="G4" s="3"/>
    </x:row>
    <x:row r="5" ht="42" customHeight="1">
      <x:c r="A5" s="10" t="str">
        <x:v>Benefit / type</x:v>
      </x:c>
      <x:c r="B5" s="11" t="str">
        <x:v>Baseline and original target</x:v>
      </x:c>
      <x:c r="C5" s="11" t="str">
        <x:v>Owner / review date</x:v>
      </x:c>
      <x:c r="D5" s="11" t="str">
        <x:v>Evidence and boundary</x:v>
      </x:c>
      <x:c r="E5" s="11" t="str">
        <x:v>Actual result / variance</x:v>
      </x:c>
      <x:c r="F5" s="11" t="str">
        <x:v>Dated reforecast</x:v>
      </x:c>
      <x:c r="G5" s="12" t="str">
        <x:v>Next action / owner</x:v>
      </x:c>
    </x:row>
    <x:row r="6" ht="78" customHeight="1">
      <x:c r="A6" s="7" t="str">
        <x:v>Handling effort / capacity</x:v>
      </x:c>
      <x:c r="B6" s="7" t="str">
        <x:v>Fictional: 6 to 3 min per invoice</x:v>
      </x:c>
      <x:c r="C6" s="7" t="str">
        <x:v>Proposed: process owner; monthly</x:v>
      </x:c>
      <x:c r="D6" s="7" t="str">
        <x:v>Counts, case mix, all handling paths</x:v>
      </x:c>
      <x:c r="E6" s="7" t="str">
        <x:v>3 min; 180 h released at review volume</x:v>
      </x:c>
      <x:c r="F6" s="7"/>
      <x:c r="G6" s="7" t="str">
        <x:v>Confirm comparable mix and quality</x:v>
      </x:c>
    </x:row>
    <x:row r="7" ht="78" customHeight="1">
      <x:c r="A7" s="7" t="str">
        <x:v>Overtime / cash</x:v>
      </x:c>
      <x:c r="B7" s="7" t="str">
        <x:v>Fictional: remove EUR900 / month</x:v>
      </x:c>
      <x:c r="C7" s="7" t="str">
        <x:v>Proposed: budget owner and Finance</x:v>
      </x:c>
      <x:c r="D7" s="7" t="str">
        <x:v>Overtime records; gross before recurring cost</x:v>
      </x:c>
      <x:c r="E7" s="7" t="str">
        <x:v>EUR900 gross / month</x:v>
      </x:c>
      <x:c r="F7" s="7"/>
      <x:c r="G7" s="7" t="str">
        <x:v>Verify spend comparison and recurring cost</x:v>
      </x:c>
    </x:row>
    <x:row r="8" ht="78" customHeight="1">
      <x:c r="A8" s="7"/>
      <x:c r="B8" s="7"/>
      <x:c r="C8" s="7"/>
      <x:c r="D8" s="7"/>
      <x:c r="E8" s="7"/>
      <x:c r="F8" s="7"/>
      <x:c r="G8" s="7"/>
    </x:row>
    <x:row r="9" ht="78" customHeight="1">
      <x:c r="A9" s="7"/>
      <x:c r="B9" s="7"/>
      <x:c r="C9" s="7"/>
      <x:c r="D9" s="7"/>
      <x:c r="E9" s="7"/>
      <x:c r="F9" s="7"/>
      <x:c r="G9" s="7"/>
    </x:row>
    <x:row r="10" ht="78" customHeight="1">
      <x:c r="A10" s="7"/>
      <x:c r="B10" s="7"/>
      <x:c r="C10" s="7"/>
      <x:c r="D10" s="7"/>
      <x:c r="E10" s="7"/>
      <x:c r="F10" s="7"/>
      <x:c r="G10" s="7"/>
    </x:row>
    <x:row r="11" ht="78" customHeight="1">
      <x:c r="A11" s="7"/>
      <x:c r="B11" s="7"/>
      <x:c r="C11" s="7"/>
      <x:c r="D11" s="7"/>
      <x:c r="E11" s="7"/>
      <x:c r="F11" s="7"/>
      <x:c r="G11" s="7"/>
    </x:row>
    <x:row r="12" ht="78" customHeight="1">
      <x:c r="A12" s="7"/>
      <x:c r="B12" s="7"/>
      <x:c r="C12" s="7"/>
      <x:c r="D12" s="7"/>
      <x:c r="E12" s="7"/>
      <x:c r="F12" s="7"/>
      <x:c r="G12" s="7"/>
    </x:row>
    <x:row r="13" ht="78" customHeight="1">
      <x:c r="A13" s="7"/>
      <x:c r="B13" s="7"/>
      <x:c r="C13" s="7"/>
      <x:c r="D13" s="7"/>
      <x:c r="E13" s="7"/>
      <x:c r="F13" s="7"/>
      <x:c r="G13" s="7"/>
    </x:row>
    <x:row r="14" ht="30" customHeight="1">
      <x:c r="A14" s="3"/>
      <x:c r="B14" s="3"/>
      <x:c r="C14" s="3"/>
      <x:c r="D14" s="3"/>
      <x:c r="E14" s="3"/>
      <x:c r="F14" s="3"/>
      <x:c r="G14" s="3"/>
    </x:row>
    <x:row r="15" ht="30" customHeight="1">
      <x:c r="A15" s="3"/>
      <x:c r="B15" s="3"/>
      <x:c r="C15" s="3"/>
      <x:c r="D15" s="3"/>
      <x:c r="E15" s="3"/>
      <x:c r="F15" s="3"/>
      <x:c r="G15" s="3"/>
    </x:row>
    <x:row r="16" ht="30" customHeight="1">
      <x:c r="A16" s="6" t="str">
        <x:v>Service and quality benefits need their own evidence; do not infer them from handling time.</x:v>
      </x:c>
      <x:c r="B16" s="3"/>
      <x:c r="C16" s="3"/>
      <x:c r="D16" s="3"/>
      <x:c r="E16" s="3"/>
      <x:c r="F16" s="3"/>
      <x:c r="G16" s="3"/>
    </x:row>
    <x:row r="17" ht="30" customHeight="1">
      <x:c r="A17" s="3"/>
      <x:c r="B17" s="3"/>
      <x:c r="C17" s="3"/>
      <x:c r="D17" s="3"/>
      <x:c r="E17" s="3"/>
      <x:c r="F17" s="3"/>
      <x:c r="G17" s="3"/>
    </x:row>
    <x:row r="18" ht="30" customHeight="1">
      <x:c r="A18" s="6" t="str">
        <x:v>Guidance: https://architecture.digital.gov.au/design/benefits-management-guides-and-tools</x:v>
      </x:c>
      <x:c r="B18" s="3"/>
      <x:c r="C18" s="3"/>
      <x:c r="D18" s="3"/>
      <x:c r="E18" s="3"/>
      <x:c r="F18" s="3"/>
      <x:c r="G18" s="3"/>
    </x:row>
    <x:row r="19" ht="30" customHeight="1">
      <x:c r="A19" s="3"/>
      <x:c r="B19" s="3"/>
      <x:c r="C19" s="3"/>
      <x:c r="D19" s="3"/>
      <x:c r="E19" s="3"/>
      <x:c r="F19" s="3"/>
      <x:c r="G19" s="3"/>
    </x:row>
    <x:row r="20" ht="30" customHeight="1">
      <x:c r="A20" s="3"/>
      <x:c r="B20" s="3"/>
      <x:c r="C20" s="3"/>
      <x:c r="D20" s="3"/>
      <x:c r="E20" s="3"/>
      <x:c r="F20" s="3"/>
      <x:c r="G20" s="3"/>
    </x:row>
    <x:row r="21" ht="30" customHeight="1">
      <x:c r="A21" s="3"/>
      <x:c r="B21" s="3"/>
      <x:c r="C21" s="3"/>
      <x:c r="D21" s="3"/>
      <x:c r="E21" s="3"/>
      <x:c r="F21" s="3"/>
      <x:c r="G21" s="3"/>
    </x:row>
    <x:row r="22" ht="30" customHeight="1">
      <x:c r="A22" s="3"/>
      <x:c r="B22" s="3"/>
      <x:c r="C22" s="3"/>
      <x:c r="D22" s="3"/>
      <x:c r="E22" s="3"/>
      <x:c r="F22" s="3"/>
      <x:c r="G22" s="3"/>
    </x:row>
    <x:row r="23" ht="30" customHeight="1">
      <x:c r="A23" s="3"/>
      <x:c r="B23" s="3"/>
      <x:c r="C23" s="3"/>
      <x:c r="D23" s="3"/>
      <x:c r="E23" s="3"/>
      <x:c r="F23" s="3"/>
      <x:c r="G23" s="3"/>
    </x:row>
    <x:row r="24" ht="30" customHeight="1">
      <x:c r="A24" s="3"/>
      <x:c r="B24" s="3"/>
      <x:c r="C24" s="3"/>
      <x:c r="D24" s="3"/>
      <x:c r="E24" s="3"/>
      <x:c r="F24" s="3"/>
      <x:c r="G24" s="3"/>
    </x:row>
    <x:row r="25" ht="30" customHeight="1">
      <x:c r="A25" s="3"/>
      <x:c r="B25" s="3"/>
      <x:c r="C25" s="3"/>
      <x:c r="D25" s="3"/>
      <x:c r="E25" s="3"/>
      <x:c r="F25" s="3"/>
      <x:c r="G25" s="3"/>
    </x:row>
    <x:row r="26" ht="30" customHeight="1">
      <x:c r="A26" s="3"/>
      <x:c r="B26" s="3"/>
      <x:c r="C26" s="3"/>
      <x:c r="D26" s="3"/>
      <x:c r="E26" s="3"/>
      <x:c r="F26" s="3"/>
      <x:c r="G26" s="3"/>
    </x:row>
  </x:sheetData>
  <x:pageMargins left="0.7" right="0.7" top="0.75" bottom="0.75" header="0.3" footer="0.3"/>
</x:worksheet>
</file>